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0" documentId="8_{04EEEFAE-60E1-4BEC-B06E-83361A9E11BB}" xr6:coauthVersionLast="47" xr6:coauthVersionMax="47" xr10:uidLastSave="{00000000-0000-0000-0000-000000000000}"/>
  <bookViews>
    <workbookView xWindow="-108" yWindow="-108" windowWidth="23256" windowHeight="12456" firstSheet="39" activeTab="50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  <sheet name="Oct21" sheetId="42" r:id="rId40"/>
    <sheet name="Nov21" sheetId="43" r:id="rId41"/>
    <sheet name="Dec21" sheetId="44" r:id="rId42"/>
    <sheet name="Jan22" sheetId="47" r:id="rId43"/>
    <sheet name="Feb 22" sheetId="45" r:id="rId44"/>
    <sheet name="Mar22" sheetId="46" r:id="rId45"/>
    <sheet name="Apl22" sheetId="48" r:id="rId46"/>
    <sheet name="May22" sheetId="49" r:id="rId47"/>
    <sheet name="June 22" sheetId="50" r:id="rId48"/>
    <sheet name="July 22" sheetId="51" r:id="rId49"/>
    <sheet name="Aug22" sheetId="52" r:id="rId50"/>
    <sheet name="Sep22" sheetId="53" r:id="rId51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7" i="53" l="1"/>
  <c r="O17" i="53"/>
  <c r="N17" i="53"/>
  <c r="M17" i="53"/>
  <c r="L17" i="53"/>
  <c r="K17" i="53"/>
  <c r="J17" i="53"/>
  <c r="I17" i="53"/>
  <c r="H17" i="53"/>
  <c r="G17" i="53"/>
  <c r="F17" i="53"/>
  <c r="E17" i="53"/>
  <c r="D17" i="53"/>
  <c r="U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U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U19" i="50"/>
  <c r="O19" i="50"/>
  <c r="N19" i="50"/>
  <c r="M19" i="50"/>
  <c r="L19" i="50"/>
  <c r="K19" i="50"/>
  <c r="J19" i="50"/>
  <c r="I19" i="50"/>
  <c r="H19" i="50"/>
  <c r="G19" i="50"/>
  <c r="F19" i="50"/>
  <c r="E19" i="50"/>
  <c r="D19" i="50"/>
  <c r="U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U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U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V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P27" i="45"/>
  <c r="U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U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U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U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U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U16" i="35"/>
  <c r="E16" i="35"/>
  <c r="F16" i="35"/>
  <c r="G16" i="35"/>
  <c r="H16" i="35"/>
  <c r="I16" i="35"/>
  <c r="J16" i="35"/>
  <c r="K16" i="35"/>
  <c r="L16" i="35"/>
  <c r="M16" i="35"/>
  <c r="N16" i="35"/>
  <c r="O16" i="35"/>
  <c r="D16" i="35"/>
  <c r="H17" i="34"/>
  <c r="K17" i="34"/>
  <c r="L17" i="34"/>
  <c r="D17" i="34"/>
  <c r="U15" i="34"/>
  <c r="E15" i="34"/>
  <c r="E17" i="34" s="1"/>
  <c r="F15" i="34"/>
  <c r="F17" i="34" s="1"/>
  <c r="G15" i="34"/>
  <c r="G17" i="34" s="1"/>
  <c r="H15" i="34"/>
  <c r="I15" i="34"/>
  <c r="I17" i="34" s="1"/>
  <c r="J15" i="34"/>
  <c r="J17" i="34" s="1"/>
  <c r="K15" i="34"/>
  <c r="L15" i="34"/>
  <c r="M15" i="34"/>
  <c r="M17" i="34" s="1"/>
  <c r="N15" i="34"/>
  <c r="N17" i="34" s="1"/>
  <c r="O15" i="34"/>
  <c r="O17" i="34" s="1"/>
  <c r="D15" i="34"/>
  <c r="S24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P17" i="53" l="1"/>
  <c r="P18" i="52"/>
  <c r="P19" i="51"/>
  <c r="P19" i="50"/>
  <c r="P17" i="34"/>
  <c r="P19" i="34" s="1"/>
  <c r="W19" i="34" s="1"/>
  <c r="W21" i="34" s="1"/>
  <c r="W23" i="34" s="1"/>
  <c r="P16" i="35"/>
  <c r="R19" i="35" s="1"/>
  <c r="P19" i="49"/>
  <c r="P18" i="48"/>
  <c r="P18" i="46"/>
  <c r="Q19" i="47"/>
  <c r="P19" i="45"/>
  <c r="P18" i="44"/>
  <c r="P18" i="43"/>
  <c r="P18" i="42"/>
  <c r="P18" i="41"/>
  <c r="P17" i="40"/>
  <c r="P17" i="39"/>
  <c r="P17" i="38"/>
  <c r="P18" i="37"/>
  <c r="P16" i="36"/>
  <c r="R19" i="36" s="1"/>
  <c r="P15" i="34"/>
  <c r="U16" i="34" s="1"/>
  <c r="P16" i="33"/>
  <c r="P18" i="33" s="1"/>
  <c r="V18" i="33" s="1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P19" i="32" s="1"/>
  <c r="G16" i="31"/>
  <c r="R16" i="31" s="1"/>
  <c r="H16" i="31"/>
  <c r="I16" i="31"/>
  <c r="J16" i="31"/>
  <c r="K16" i="31"/>
  <c r="L16" i="31"/>
  <c r="M16" i="31"/>
  <c r="N16" i="31"/>
  <c r="O16" i="31"/>
  <c r="P16" i="31"/>
  <c r="Q16" i="31"/>
  <c r="F16" i="31"/>
  <c r="W16" i="31"/>
  <c r="X16" i="31" s="1"/>
  <c r="R20" i="31" l="1"/>
  <c r="R22" i="31" s="1"/>
  <c r="V17" i="30"/>
  <c r="U17" i="30"/>
  <c r="E17" i="30"/>
  <c r="F17" i="30"/>
  <c r="P17" i="30" s="1"/>
  <c r="P20" i="30" s="1"/>
  <c r="G17" i="30"/>
  <c r="H17" i="30"/>
  <c r="I17" i="30"/>
  <c r="J17" i="30"/>
  <c r="K17" i="30"/>
  <c r="L17" i="30"/>
  <c r="M17" i="30"/>
  <c r="N17" i="30"/>
  <c r="O17" i="30"/>
  <c r="D17" i="30"/>
  <c r="L24" i="29" l="1"/>
  <c r="M24" i="29"/>
  <c r="U24" i="29"/>
  <c r="W22" i="29"/>
  <c r="W18" i="29" l="1"/>
  <c r="W24" i="29" s="1"/>
  <c r="E18" i="29"/>
  <c r="E24" i="29" s="1"/>
  <c r="F18" i="29"/>
  <c r="F24" i="29" s="1"/>
  <c r="G18" i="29"/>
  <c r="G24" i="29" s="1"/>
  <c r="H18" i="29"/>
  <c r="H24" i="29" s="1"/>
  <c r="I18" i="29"/>
  <c r="I24" i="29" s="1"/>
  <c r="J18" i="29"/>
  <c r="J24" i="29" s="1"/>
  <c r="K18" i="29"/>
  <c r="K24" i="29" s="1"/>
  <c r="D18" i="29"/>
  <c r="D24" i="29" s="1"/>
  <c r="D14" i="28" l="1"/>
  <c r="E14" i="28"/>
  <c r="F14" i="28"/>
  <c r="G14" i="28"/>
  <c r="H14" i="28"/>
  <c r="I14" i="28"/>
  <c r="J14" i="28"/>
  <c r="K14" i="28"/>
  <c r="C14" i="28"/>
  <c r="P14" i="28" l="1"/>
  <c r="P16" i="28" s="1"/>
  <c r="S15" i="27"/>
  <c r="T15" i="27"/>
  <c r="R15" i="27"/>
  <c r="U15" i="27" s="1"/>
  <c r="E15" i="27"/>
  <c r="H15" i="27"/>
  <c r="I15" i="27"/>
  <c r="D15" i="27"/>
  <c r="M15" i="27" s="1"/>
  <c r="E16" i="26" l="1"/>
  <c r="F16" i="26"/>
  <c r="G16" i="26"/>
  <c r="H16" i="26"/>
  <c r="I16" i="26"/>
  <c r="D16" i="26"/>
  <c r="P16" i="26" s="1"/>
  <c r="R18" i="25" l="1"/>
  <c r="R14" i="25"/>
  <c r="H18" i="25"/>
  <c r="J18" i="25"/>
  <c r="K18" i="25"/>
  <c r="P18" i="25"/>
  <c r="E14" i="25"/>
  <c r="E18" i="25" s="1"/>
  <c r="F14" i="25"/>
  <c r="F18" i="25" s="1"/>
  <c r="G14" i="25"/>
  <c r="G18" i="25" s="1"/>
  <c r="H14" i="25"/>
  <c r="I14" i="25"/>
  <c r="I18" i="25" s="1"/>
  <c r="J14" i="25"/>
  <c r="K14" i="25"/>
  <c r="L14" i="25"/>
  <c r="L18" i="25" s="1"/>
  <c r="M14" i="25"/>
  <c r="M18" i="25" s="1"/>
  <c r="N14" i="25"/>
  <c r="N18" i="25" s="1"/>
  <c r="O14" i="25"/>
  <c r="O18" i="25" s="1"/>
  <c r="P14" i="25"/>
  <c r="Q18" i="25" l="1"/>
  <c r="T16" i="24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C16" i="23" l="1"/>
  <c r="P16" i="23"/>
  <c r="D16" i="23"/>
  <c r="E16" i="23"/>
  <c r="F16" i="23"/>
  <c r="G16" i="23"/>
  <c r="H16" i="23"/>
  <c r="N16" i="23" s="1"/>
  <c r="P18" i="23" s="1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D15" i="20"/>
  <c r="Q15" i="20" s="1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D15" i="19"/>
  <c r="E15" i="19"/>
  <c r="F15" i="19"/>
  <c r="G15" i="19"/>
  <c r="H15" i="19"/>
  <c r="I15" i="19"/>
  <c r="J15" i="19"/>
  <c r="C15" i="19"/>
  <c r="O15" i="19" l="1"/>
  <c r="K15" i="19"/>
  <c r="T11" i="19"/>
  <c r="K17" i="19"/>
  <c r="Q17" i="19" s="1"/>
  <c r="S25" i="18"/>
  <c r="S27" i="18" s="1"/>
  <c r="Q15" i="19" l="1"/>
  <c r="V10" i="18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H14" i="16" s="1"/>
  <c r="G14" i="16"/>
  <c r="F14" i="16"/>
  <c r="P17" i="17" l="1"/>
  <c r="D11" i="15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4" i="12" s="1"/>
  <c r="J13" i="11"/>
  <c r="K13" i="11"/>
  <c r="L13" i="11"/>
  <c r="I13" i="11"/>
  <c r="N18" i="10"/>
  <c r="J20" i="10"/>
  <c r="I20" i="10"/>
  <c r="I22" i="10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 s="1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I36" i="3"/>
  <c r="I42" i="3" s="1"/>
  <c r="K39" i="3"/>
  <c r="K42" i="3"/>
  <c r="I39" i="3"/>
  <c r="E39" i="3"/>
  <c r="E42" i="3"/>
  <c r="F39" i="3"/>
  <c r="F42" i="3"/>
  <c r="G39" i="3"/>
  <c r="G42" i="3"/>
  <c r="H39" i="3"/>
  <c r="H42" i="3" s="1"/>
  <c r="J39" i="3"/>
  <c r="J42" i="3" s="1"/>
  <c r="L39" i="3"/>
  <c r="L42" i="3"/>
  <c r="M39" i="3"/>
  <c r="M42" i="3" s="1"/>
  <c r="D39" i="3"/>
  <c r="D42" i="3" s="1"/>
  <c r="N13" i="11" l="1"/>
  <c r="J11" i="15"/>
  <c r="J23" i="15" s="1"/>
</calcChain>
</file>

<file path=xl/sharedStrings.xml><?xml version="1.0" encoding="utf-8"?>
<sst xmlns="http://schemas.openxmlformats.org/spreadsheetml/2006/main" count="854" uniqueCount="117">
  <si>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</si>
  <si>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</si>
  <si>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</si>
  <si>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</si>
  <si>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</si>
  <si>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</si>
  <si>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</si>
  <si>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</si>
  <si>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</si>
  <si>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</si>
  <si>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</si>
  <si>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</si>
  <si>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</si>
  <si>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</si>
  <si>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</si>
  <si>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</si>
  <si>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</si>
  <si>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</si>
  <si>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</si>
  <si>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</si>
  <si>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</si>
  <si>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</si>
  <si>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</si>
  <si>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</si>
  <si>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</si>
  <si>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</si>
  <si>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</si>
  <si>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</si>
  <si>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</si>
  <si>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</si>
  <si>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</si>
  <si>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</si>
  <si>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</si>
  <si>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</si>
  <si>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</si>
  <si>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</si>
  <si>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</si>
  <si>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</si>
  <si>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</si>
  <si>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</si>
  <si>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</si>
  <si>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</si>
  <si>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</si>
  <si>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</si>
  <si>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</si>
  <si>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</si>
  <si>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</si>
  <si>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</si>
  <si>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</si>
  <si>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</si>
  <si>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</si>
  <si>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</si>
  <si>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</si>
  <si>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</si>
  <si>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</si>
  <si>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</si>
  <si>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</si>
  <si>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</si>
  <si>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</si>
  <si>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</si>
  <si>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</si>
  <si>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</si>
  <si>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</si>
  <si>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</si>
  <si>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</si>
  <si>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</si>
  <si>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</si>
  <si>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</si>
  <si>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</si>
  <si>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</si>
  <si>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</si>
  <si>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</si>
  <si>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</si>
  <si>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</si>
  <si>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</si>
  <si>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</si>
  <si>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</si>
  <si>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</si>
  <si>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</si>
  <si>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</si>
  <si>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</si>
  <si>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</si>
  <si>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</si>
  <si>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</si>
  <si>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</si>
  <si>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</si>
  <si>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</si>
  <si>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</si>
  <si>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</si>
  <si>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</si>
  <si>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</si>
  <si>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</si>
  <si>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</si>
  <si>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</si>
  <si>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</si>
  <si>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</si>
  <si>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</si>
  <si>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</si>
  <si>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</si>
  <si>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</si>
  <si>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</si>
  <si>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</si>
  <si>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</si>
  <si>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</si>
  <si>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</si>
  <si>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</si>
  <si>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</si>
  <si>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</si>
  <si>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</si>
  <si>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</si>
  <si>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</si>
  <si>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</si>
  <si>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</si>
  <si>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</si>
  <si>
    <t>Furniture</t>
  </si>
  <si>
    <t>?????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</si>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</sst>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164" fontId="0" fillId="0" borderId="0" xfId="0" applyNumberFormat="1"/>
    <xf numFmtId="2" fontId="1" fillId="4" borderId="2" xfId="0" applyNumberFormat="1" applyFont="1" applyFill="1" applyBorder="1"/>
    <xf numFmtId="0" fontId="1" fillId="9" borderId="2" xfId="0" applyFont="1" applyFill="1" applyBorder="1" applyAlignment="1">
      <alignment horizontal="center"/>
    </xf>
    <xf numFmtId="0" fontId="2" fillId="0" borderId="2" xfId="0" applyFont="1" applyBorder="1"/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2" fontId="5" fillId="9" borderId="2" xfId="0" applyNumberFormat="1" applyFont="1" applyFill="1" applyBorder="1"/>
    <xf numFmtId="2" fontId="2" fillId="0" borderId="2" xfId="0" applyNumberFormat="1" applyFont="1" applyBorder="1"/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11" borderId="2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63" t="s">
        <v>69</v>
      </c>
      <c r="N18" s="63"/>
    </row>
    <row r="19" spans="3:16" x14ac:dyDescent="0.25">
      <c r="C19" t="s">
        <v>70</v>
      </c>
      <c r="D19" t="s">
        <v>71</v>
      </c>
      <c r="E19" s="63" t="s">
        <v>72</v>
      </c>
      <c r="F19" s="63"/>
      <c r="G19" s="63"/>
      <c r="H19" s="63"/>
      <c r="I19" s="63"/>
      <c r="M19" s="63" t="s">
        <v>73</v>
      </c>
      <c r="N19" s="63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61" t="s">
        <v>63</v>
      </c>
      <c r="D3" s="61"/>
      <c r="E3" s="61"/>
      <c r="F3" s="61"/>
      <c r="G3" s="61"/>
      <c r="H3" s="61"/>
      <c r="I3" s="61"/>
      <c r="L3" s="62" t="s">
        <v>60</v>
      </c>
      <c r="M3" s="62"/>
      <c r="N3" s="62"/>
      <c r="O3" s="62"/>
      <c r="P3" s="62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61" t="s">
        <v>63</v>
      </c>
      <c r="D3" s="61"/>
      <c r="E3" s="61"/>
      <c r="F3" s="61"/>
      <c r="G3" s="61"/>
      <c r="H3" s="61"/>
      <c r="I3" s="61"/>
      <c r="N3" s="62" t="s">
        <v>60</v>
      </c>
      <c r="O3" s="62"/>
      <c r="P3" s="62"/>
      <c r="Q3" s="62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61" t="s">
        <v>63</v>
      </c>
      <c r="D3" s="61"/>
      <c r="E3" s="61"/>
      <c r="F3" s="61"/>
      <c r="G3" s="61"/>
      <c r="H3" s="61"/>
      <c r="I3" s="61"/>
      <c r="J3" s="61"/>
      <c r="Q3" s="62" t="s">
        <v>60</v>
      </c>
      <c r="R3" s="62"/>
      <c r="S3" s="62"/>
      <c r="T3" s="62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P4" s="62" t="s">
        <v>60</v>
      </c>
      <c r="Q4" s="62"/>
      <c r="R4" s="62"/>
      <c r="S4" s="62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N4" s="62" t="s">
        <v>60</v>
      </c>
      <c r="O4" s="62"/>
      <c r="P4" s="62"/>
      <c r="Q4" s="62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61" t="s">
        <v>63</v>
      </c>
      <c r="E4" s="61"/>
      <c r="F4" s="61"/>
      <c r="G4" s="61"/>
      <c r="H4" s="61"/>
      <c r="I4" s="61"/>
      <c r="J4" s="61"/>
      <c r="K4" s="28"/>
      <c r="Q4" s="62" t="s">
        <v>60</v>
      </c>
      <c r="R4" s="62"/>
      <c r="S4" s="62"/>
      <c r="T4" s="62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6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7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61" t="s">
        <v>63</v>
      </c>
      <c r="E4" s="61"/>
      <c r="F4" s="61"/>
      <c r="G4" s="61"/>
      <c r="H4" s="61"/>
      <c r="I4" s="61"/>
      <c r="J4" s="61"/>
      <c r="K4" s="28"/>
      <c r="R4" s="62" t="s">
        <v>60</v>
      </c>
      <c r="S4" s="62"/>
      <c r="T4" s="62"/>
      <c r="U4" s="62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39"/>
      <c r="E14" s="39">
        <f t="shared" ref="E14:P14" si="0">SUM(E7:E13)</f>
        <v>0</v>
      </c>
      <c r="F14" s="39">
        <f t="shared" si="0"/>
        <v>0</v>
      </c>
      <c r="G14" s="39">
        <f t="shared" si="0"/>
        <v>6145.92</v>
      </c>
      <c r="H14" s="39">
        <f t="shared" si="0"/>
        <v>0</v>
      </c>
      <c r="I14" s="39">
        <f t="shared" si="0"/>
        <v>2135.6</v>
      </c>
      <c r="J14" s="39">
        <f t="shared" si="0"/>
        <v>2979.79</v>
      </c>
      <c r="K14" s="39">
        <f t="shared" si="0"/>
        <v>0</v>
      </c>
      <c r="L14" s="39">
        <f t="shared" si="0"/>
        <v>0</v>
      </c>
      <c r="M14" s="39">
        <f t="shared" si="0"/>
        <v>11700</v>
      </c>
      <c r="N14" s="39">
        <f t="shared" si="0"/>
        <v>3207.63</v>
      </c>
      <c r="O14" s="39">
        <f t="shared" si="0"/>
        <v>0</v>
      </c>
      <c r="P14" s="38">
        <f t="shared" si="0"/>
        <v>0</v>
      </c>
      <c r="Q14" s="26">
        <v>30338.98</v>
      </c>
      <c r="R14" s="39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8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8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2">
        <f>SUM(E18:P18)</f>
        <v>45969.25</v>
      </c>
      <c r="R18" s="40">
        <f>SUM(R14:R17)</f>
        <v>58938.5</v>
      </c>
    </row>
    <row r="21" spans="4:18" x14ac:dyDescent="0.25">
      <c r="F21" t="s">
        <v>92</v>
      </c>
    </row>
    <row r="22" spans="4:18" x14ac:dyDescent="0.25">
      <c r="F22" s="41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61"/>
      <c r="E5" s="61"/>
      <c r="F5" s="61"/>
      <c r="G5" s="61"/>
      <c r="H5" s="61"/>
      <c r="I5" s="61"/>
      <c r="J5" s="28"/>
      <c r="S5" s="62" t="s">
        <v>60</v>
      </c>
      <c r="T5" s="62"/>
      <c r="U5" s="62"/>
      <c r="V5" s="62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3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61" t="s">
        <v>95</v>
      </c>
      <c r="D5" s="61"/>
      <c r="E5" s="61"/>
      <c r="F5" s="61"/>
      <c r="G5" s="61"/>
      <c r="H5" s="61"/>
      <c r="I5" s="28"/>
      <c r="R5" s="62" t="s">
        <v>60</v>
      </c>
      <c r="S5" s="62"/>
      <c r="T5" s="62"/>
      <c r="U5" s="62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3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4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39">
        <f>SUM(D9:D14)</f>
        <v>489</v>
      </c>
      <c r="E15" s="39">
        <f t="shared" ref="E15:I15" si="0">SUM(E9:E14)</f>
        <v>5656.92</v>
      </c>
      <c r="F15" s="39"/>
      <c r="G15" s="30"/>
      <c r="H15" s="39">
        <f t="shared" si="0"/>
        <v>2127.7400000000002</v>
      </c>
      <c r="I15" s="39">
        <f t="shared" si="0"/>
        <v>2968.04</v>
      </c>
      <c r="J15" s="26"/>
      <c r="K15" s="26"/>
      <c r="L15" s="26"/>
      <c r="M15" s="39">
        <f>SUM(D15:L15)</f>
        <v>11241.7</v>
      </c>
      <c r="N15" s="26"/>
      <c r="O15" s="26"/>
      <c r="P15" s="26"/>
      <c r="Q15" s="26"/>
      <c r="R15" s="39">
        <f>SUM(R9:R14)</f>
        <v>3372.03</v>
      </c>
      <c r="S15" s="39">
        <f t="shared" ref="S15:T15" si="1">SUM(S9:S14)</f>
        <v>0</v>
      </c>
      <c r="T15" s="39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3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4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39">
        <v>23947.14</v>
      </c>
      <c r="O18" s="26"/>
      <c r="P18" s="26"/>
      <c r="Q18" s="26"/>
      <c r="R18" s="26"/>
      <c r="S18" s="26"/>
      <c r="T18" s="26"/>
      <c r="U18" s="39">
        <v>1515</v>
      </c>
      <c r="V18" s="26"/>
      <c r="W18" s="39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46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39"/>
      <c r="I22" s="26"/>
      <c r="J22" s="26"/>
      <c r="K22" s="26"/>
      <c r="L22" s="3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9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0" t="s">
        <v>101</v>
      </c>
      <c r="D24" s="39">
        <f>SUM(D18:D23)</f>
        <v>8329.9599999999991</v>
      </c>
      <c r="E24" s="39">
        <f t="shared" ref="E24:M24" si="1">SUM(E18:E23)</f>
        <v>1196.52</v>
      </c>
      <c r="F24" s="39">
        <f t="shared" si="1"/>
        <v>0</v>
      </c>
      <c r="G24" s="39">
        <f t="shared" si="1"/>
        <v>5985</v>
      </c>
      <c r="H24" s="39">
        <f t="shared" si="1"/>
        <v>-3150.66</v>
      </c>
      <c r="I24" s="39">
        <f t="shared" si="1"/>
        <v>0</v>
      </c>
      <c r="J24" s="39">
        <f t="shared" si="1"/>
        <v>2119.7399999999998</v>
      </c>
      <c r="K24" s="39">
        <f t="shared" si="1"/>
        <v>2956</v>
      </c>
      <c r="L24" s="39">
        <f t="shared" si="1"/>
        <v>-679.96</v>
      </c>
      <c r="M24" s="39">
        <f t="shared" si="1"/>
        <v>0</v>
      </c>
      <c r="N24" s="39">
        <v>16756.599999999999</v>
      </c>
      <c r="O24" s="49"/>
      <c r="P24" s="49"/>
      <c r="Q24" s="49"/>
      <c r="R24" s="49"/>
      <c r="S24" s="49"/>
      <c r="T24" s="49" t="s">
        <v>101</v>
      </c>
      <c r="U24" s="39">
        <f>SUM(U18:U23)</f>
        <v>1515</v>
      </c>
      <c r="V24" s="49"/>
      <c r="W24" s="39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39">
        <f>SUM(D17:O17)</f>
        <v>16481.39</v>
      </c>
      <c r="Q17" s="26"/>
      <c r="R17" s="26"/>
      <c r="S17" s="26"/>
      <c r="T17" s="26"/>
      <c r="U17" s="39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26"/>
      <c r="R18" s="26"/>
      <c r="S18" s="26"/>
      <c r="T18" s="26"/>
      <c r="U18" s="39"/>
      <c r="V18" s="26"/>
      <c r="W18" s="39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61" t="s">
        <v>95</v>
      </c>
      <c r="F4" s="61"/>
      <c r="G4" s="61"/>
      <c r="H4" s="61"/>
      <c r="I4" s="61"/>
      <c r="J4" s="61"/>
      <c r="K4" s="28"/>
      <c r="U4" s="62" t="s">
        <v>60</v>
      </c>
      <c r="V4" s="62"/>
      <c r="W4" s="62"/>
      <c r="X4" s="62"/>
    </row>
    <row r="6" spans="5:24" x14ac:dyDescent="0.25">
      <c r="E6" s="47" t="s">
        <v>97</v>
      </c>
      <c r="F6" s="47" t="s">
        <v>65</v>
      </c>
      <c r="G6" s="47" t="s">
        <v>46</v>
      </c>
      <c r="H6" s="47" t="s">
        <v>66</v>
      </c>
      <c r="I6" s="47" t="s">
        <v>100</v>
      </c>
      <c r="J6" s="47" t="s">
        <v>96</v>
      </c>
      <c r="K6" s="47" t="s">
        <v>54</v>
      </c>
      <c r="L6" s="47" t="s">
        <v>54</v>
      </c>
      <c r="M6" s="47" t="s">
        <v>54</v>
      </c>
      <c r="N6" s="47" t="s">
        <v>36</v>
      </c>
      <c r="O6" s="47" t="s">
        <v>87</v>
      </c>
      <c r="P6" s="47" t="s">
        <v>103</v>
      </c>
      <c r="Q6" s="47" t="s">
        <v>53</v>
      </c>
      <c r="R6" s="45" t="s">
        <v>10</v>
      </c>
      <c r="S6" s="47"/>
      <c r="T6" s="47"/>
      <c r="U6" s="47" t="s">
        <v>96</v>
      </c>
      <c r="V6" s="47" t="s">
        <v>67</v>
      </c>
      <c r="W6" s="47" t="s">
        <v>39</v>
      </c>
      <c r="X6" s="48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2">
        <v>99</v>
      </c>
      <c r="G8" s="52">
        <v>1196.52</v>
      </c>
      <c r="H8" s="26"/>
      <c r="I8" s="26"/>
      <c r="J8" s="26"/>
      <c r="K8" s="51">
        <v>230.5</v>
      </c>
      <c r="L8" s="51">
        <v>291.8</v>
      </c>
      <c r="M8" s="26"/>
      <c r="N8" s="26"/>
      <c r="O8" s="52">
        <v>1011.8</v>
      </c>
      <c r="P8" s="52">
        <v>650</v>
      </c>
      <c r="Q8" s="26"/>
      <c r="R8" s="26"/>
      <c r="S8" s="26"/>
      <c r="T8" s="26"/>
      <c r="U8" s="26"/>
      <c r="V8" s="52">
        <v>1460</v>
      </c>
      <c r="W8" s="52">
        <v>505</v>
      </c>
      <c r="X8" s="26"/>
    </row>
    <row r="9" spans="5:24" x14ac:dyDescent="0.25">
      <c r="E9" s="29"/>
      <c r="F9" s="52">
        <v>1300</v>
      </c>
      <c r="G9" s="52">
        <v>4699.9399999999996</v>
      </c>
      <c r="H9" s="26"/>
      <c r="I9" s="26"/>
      <c r="J9" s="26"/>
      <c r="K9" s="51">
        <v>41.49</v>
      </c>
      <c r="L9" s="52">
        <v>52.52</v>
      </c>
      <c r="M9" s="26"/>
      <c r="N9" s="26"/>
      <c r="O9" s="52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2">
        <v>130</v>
      </c>
      <c r="G10" s="26"/>
      <c r="H10" s="26"/>
      <c r="I10" s="26"/>
      <c r="J10" s="26"/>
      <c r="K10" s="52">
        <v>5686.25</v>
      </c>
      <c r="L10" s="52">
        <v>3003.21</v>
      </c>
      <c r="M10" s="26"/>
      <c r="N10" s="26"/>
      <c r="O10" s="52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2">
        <v>130</v>
      </c>
      <c r="G11" s="26"/>
      <c r="H11" s="26"/>
      <c r="I11" s="26"/>
      <c r="J11" s="26"/>
      <c r="K11" s="26"/>
      <c r="L11" s="26"/>
      <c r="M11" s="26"/>
      <c r="N11" s="26"/>
      <c r="O11" s="52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2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39">
        <f>SUM(F16:Q16)</f>
        <v>24612.04</v>
      </c>
      <c r="S16" s="26"/>
      <c r="T16" s="26"/>
      <c r="U16" s="26"/>
      <c r="V16" s="26">
        <v>1460</v>
      </c>
      <c r="W16" s="39">
        <f>SUM(W8:W15)</f>
        <v>505</v>
      </c>
      <c r="X16" s="39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26"/>
      <c r="R17" s="26"/>
      <c r="S17" s="26"/>
      <c r="T17" s="26"/>
      <c r="U17" s="26"/>
      <c r="V17" s="26"/>
      <c r="W17" s="39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103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2">
        <v>99</v>
      </c>
      <c r="E9" s="52">
        <v>1196.52</v>
      </c>
      <c r="F9" s="26"/>
      <c r="G9" s="26"/>
      <c r="H9" s="26"/>
      <c r="I9" s="51">
        <v>154.68</v>
      </c>
      <c r="J9" s="51">
        <v>256.79000000000002</v>
      </c>
      <c r="K9" s="26"/>
      <c r="L9" s="26">
        <v>199</v>
      </c>
      <c r="M9" s="52">
        <v>2529.5</v>
      </c>
      <c r="N9" s="52"/>
      <c r="O9" s="26"/>
      <c r="P9" s="26"/>
      <c r="Q9" s="26"/>
      <c r="R9" s="26"/>
      <c r="S9" s="26"/>
      <c r="T9" s="52">
        <v>23787</v>
      </c>
      <c r="U9" s="52">
        <v>3189.36</v>
      </c>
      <c r="V9" s="26"/>
    </row>
    <row r="10" spans="3:22" x14ac:dyDescent="0.25">
      <c r="C10" s="29"/>
      <c r="D10" s="52">
        <v>130</v>
      </c>
      <c r="E10" s="52">
        <v>5299</v>
      </c>
      <c r="F10" s="26"/>
      <c r="G10" s="26"/>
      <c r="H10" s="26"/>
      <c r="I10" s="51">
        <v>27.84</v>
      </c>
      <c r="J10" s="52">
        <v>46.22</v>
      </c>
      <c r="K10" s="26"/>
      <c r="L10" s="26"/>
      <c r="M10" s="52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2">
        <v>130</v>
      </c>
      <c r="E11" s="26">
        <v>4708.2</v>
      </c>
      <c r="F11" s="26"/>
      <c r="G11" s="26"/>
      <c r="H11" s="26"/>
      <c r="I11" s="52">
        <v>5762.07</v>
      </c>
      <c r="J11" s="52">
        <v>3038.22</v>
      </c>
      <c r="K11" s="26"/>
      <c r="L11" s="26"/>
      <c r="M11" s="52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2">
        <v>130</v>
      </c>
      <c r="E12" s="26"/>
      <c r="F12" s="26"/>
      <c r="G12" s="26"/>
      <c r="H12" s="26"/>
      <c r="I12" s="26"/>
      <c r="J12" s="26"/>
      <c r="K12" s="26"/>
      <c r="L12" s="26"/>
      <c r="M12" s="52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2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39">
        <f>SUM(D17:O17)</f>
        <v>31213.08</v>
      </c>
      <c r="Q17" s="26"/>
      <c r="R17" s="26"/>
      <c r="S17" s="26"/>
      <c r="T17" s="26">
        <f>SUM(T9:T16)</f>
        <v>23787</v>
      </c>
      <c r="U17" s="39">
        <f>SUM(U9:U16)</f>
        <v>5050.5700000000006</v>
      </c>
      <c r="V17" s="42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39">
        <v>-1965</v>
      </c>
      <c r="Q18" s="26"/>
      <c r="R18" s="26"/>
      <c r="S18" s="26"/>
      <c r="T18" s="26"/>
      <c r="U18" s="39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61" t="s">
        <v>95</v>
      </c>
      <c r="D4" s="61"/>
      <c r="E4" s="61"/>
      <c r="F4" s="61"/>
      <c r="G4" s="61"/>
      <c r="H4" s="61"/>
      <c r="I4" s="28"/>
      <c r="S4" s="62" t="s">
        <v>60</v>
      </c>
      <c r="T4" s="62"/>
      <c r="U4" s="62"/>
      <c r="V4" s="62"/>
    </row>
    <row r="6" spans="3:22" x14ac:dyDescent="0.25">
      <c r="C6" s="47" t="s">
        <v>97</v>
      </c>
      <c r="D6" s="47" t="s">
        <v>65</v>
      </c>
      <c r="E6" s="47" t="s">
        <v>46</v>
      </c>
      <c r="F6" s="47" t="s">
        <v>86</v>
      </c>
      <c r="G6" s="47" t="s">
        <v>105</v>
      </c>
      <c r="H6" s="47" t="s">
        <v>96</v>
      </c>
      <c r="I6" s="47" t="s">
        <v>54</v>
      </c>
      <c r="J6" s="47" t="s">
        <v>54</v>
      </c>
      <c r="K6" s="47" t="s">
        <v>54</v>
      </c>
      <c r="L6" s="47" t="s">
        <v>36</v>
      </c>
      <c r="M6" s="47" t="s">
        <v>87</v>
      </c>
      <c r="N6" s="47" t="s">
        <v>103</v>
      </c>
      <c r="O6" s="47" t="s">
        <v>53</v>
      </c>
      <c r="P6" s="45" t="s">
        <v>10</v>
      </c>
      <c r="Q6" s="47"/>
      <c r="R6" s="47"/>
      <c r="S6" s="47" t="s">
        <v>96</v>
      </c>
      <c r="T6" s="47" t="s">
        <v>67</v>
      </c>
      <c r="U6" s="47" t="s">
        <v>39</v>
      </c>
      <c r="V6" s="48" t="s">
        <v>10</v>
      </c>
    </row>
    <row r="7" spans="3:22" x14ac:dyDescent="0.25">
      <c r="C7" s="29"/>
      <c r="D7" s="53">
        <v>489</v>
      </c>
      <c r="E7" s="53">
        <v>11203.720000000001</v>
      </c>
      <c r="F7" s="53">
        <v>0</v>
      </c>
      <c r="G7" s="53">
        <v>2852.48</v>
      </c>
      <c r="H7" s="53">
        <v>0</v>
      </c>
      <c r="I7" s="53">
        <v>5944.59</v>
      </c>
      <c r="J7" s="53">
        <v>3341.2299999999996</v>
      </c>
      <c r="K7" s="53">
        <v>0</v>
      </c>
      <c r="L7" s="53">
        <v>199</v>
      </c>
      <c r="M7" s="53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8">
        <v>99</v>
      </c>
      <c r="E8" s="38">
        <v>1196.52</v>
      </c>
      <c r="F8" s="38">
        <v>19180</v>
      </c>
      <c r="G8" s="38">
        <v>513.45000000000005</v>
      </c>
      <c r="H8" s="38"/>
      <c r="I8" s="44">
        <v>77.849999999999994</v>
      </c>
      <c r="J8" s="44">
        <v>221.37</v>
      </c>
      <c r="K8" s="38"/>
      <c r="L8" s="38"/>
      <c r="M8" s="38">
        <v>351.29</v>
      </c>
      <c r="N8" s="52"/>
      <c r="O8" s="26"/>
      <c r="P8" s="26"/>
      <c r="Q8" s="26"/>
      <c r="R8" s="26"/>
      <c r="S8" s="26"/>
      <c r="T8" s="52"/>
      <c r="U8" s="38">
        <v>2678.79</v>
      </c>
      <c r="V8" s="26"/>
    </row>
    <row r="9" spans="3:22" x14ac:dyDescent="0.25">
      <c r="C9" s="29"/>
      <c r="D9" s="38">
        <v>130</v>
      </c>
      <c r="E9" s="38">
        <v>4708.2</v>
      </c>
      <c r="F9" s="38"/>
      <c r="G9" s="38"/>
      <c r="H9" s="38"/>
      <c r="I9" s="44">
        <v>14.01</v>
      </c>
      <c r="J9" s="38">
        <v>39.85</v>
      </c>
      <c r="K9" s="38"/>
      <c r="L9" s="38"/>
      <c r="M9" s="38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8">
        <v>130</v>
      </c>
      <c r="E10" s="38"/>
      <c r="F10" s="38"/>
      <c r="G10" s="38"/>
      <c r="H10" s="38"/>
      <c r="I10" s="38">
        <v>5838.91</v>
      </c>
      <c r="J10" s="38">
        <v>3073.64</v>
      </c>
      <c r="K10" s="38"/>
      <c r="L10" s="38"/>
      <c r="M10" s="38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8">
        <v>130</v>
      </c>
      <c r="E11" s="38"/>
      <c r="F11" s="38"/>
      <c r="G11" s="38"/>
      <c r="H11" s="38"/>
      <c r="I11" s="38"/>
      <c r="J11" s="38"/>
      <c r="K11" s="38"/>
      <c r="L11" s="38"/>
      <c r="M11" s="38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39">
        <f>SUM(D7:D15)</f>
        <v>978</v>
      </c>
      <c r="E16" s="39">
        <f t="shared" ref="E16:N16" si="0">SUM(E7:E15)</f>
        <v>17108.440000000002</v>
      </c>
      <c r="F16" s="39">
        <f t="shared" si="0"/>
        <v>19180</v>
      </c>
      <c r="G16" s="39">
        <f t="shared" si="0"/>
        <v>3365.9300000000003</v>
      </c>
      <c r="H16" s="39">
        <f t="shared" si="0"/>
        <v>0</v>
      </c>
      <c r="I16" s="42">
        <f t="shared" si="0"/>
        <v>11875.36</v>
      </c>
      <c r="J16" s="42">
        <f t="shared" si="0"/>
        <v>6676.0899999999992</v>
      </c>
      <c r="K16" s="39">
        <f t="shared" si="0"/>
        <v>0</v>
      </c>
      <c r="L16" s="39">
        <f t="shared" si="0"/>
        <v>199</v>
      </c>
      <c r="M16" s="39">
        <f t="shared" si="0"/>
        <v>10386.83</v>
      </c>
      <c r="N16" s="39">
        <f t="shared" si="0"/>
        <v>0</v>
      </c>
      <c r="O16" s="26"/>
      <c r="P16" s="39">
        <f>SUM(D16:O16)</f>
        <v>69769.649999999994</v>
      </c>
      <c r="Q16" s="26"/>
      <c r="R16" s="26"/>
      <c r="S16" s="26"/>
      <c r="T16" s="26"/>
      <c r="U16" s="42">
        <f>SUM(U8:U15)</f>
        <v>2647.55</v>
      </c>
      <c r="V16" s="39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9"/>
      <c r="O17" s="26"/>
      <c r="P17" s="39">
        <v>-1965</v>
      </c>
      <c r="Q17" s="26"/>
      <c r="R17" s="26"/>
      <c r="S17" s="26"/>
      <c r="T17" s="26"/>
      <c r="U17" s="39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5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61" t="s">
        <v>95</v>
      </c>
      <c r="D3" s="61"/>
      <c r="E3" s="61"/>
      <c r="F3" s="61"/>
      <c r="G3" s="61"/>
      <c r="H3" s="61"/>
      <c r="I3" s="28"/>
      <c r="S3" s="62" t="s">
        <v>60</v>
      </c>
      <c r="T3" s="62"/>
      <c r="U3" s="62"/>
      <c r="V3" s="62"/>
    </row>
    <row r="5" spans="3:23" x14ac:dyDescent="0.25">
      <c r="C5" s="49" t="s">
        <v>97</v>
      </c>
      <c r="D5" s="49" t="s">
        <v>65</v>
      </c>
      <c r="E5" s="49" t="s">
        <v>46</v>
      </c>
      <c r="F5" s="49" t="s">
        <v>86</v>
      </c>
      <c r="G5" s="49" t="s">
        <v>105</v>
      </c>
      <c r="H5" s="49" t="s">
        <v>96</v>
      </c>
      <c r="I5" s="49" t="s">
        <v>54</v>
      </c>
      <c r="J5" s="49" t="s">
        <v>54</v>
      </c>
      <c r="K5" s="49" t="s">
        <v>54</v>
      </c>
      <c r="L5" s="49" t="s">
        <v>36</v>
      </c>
      <c r="M5" s="49" t="s">
        <v>87</v>
      </c>
      <c r="N5" s="49" t="s">
        <v>97</v>
      </c>
      <c r="O5" s="49" t="s">
        <v>53</v>
      </c>
      <c r="P5" s="43" t="s">
        <v>10</v>
      </c>
      <c r="Q5" s="49"/>
      <c r="R5" s="49"/>
      <c r="S5" s="49" t="s">
        <v>96</v>
      </c>
      <c r="T5" s="49" t="s">
        <v>67</v>
      </c>
      <c r="U5" s="49" t="s">
        <v>39</v>
      </c>
      <c r="V5" s="55" t="s">
        <v>10</v>
      </c>
      <c r="W5" s="5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53">
        <v>978</v>
      </c>
      <c r="E7" s="53">
        <v>17108.440000000002</v>
      </c>
      <c r="F7" s="53">
        <v>19180</v>
      </c>
      <c r="G7" s="53">
        <v>3365.9300000000003</v>
      </c>
      <c r="H7" s="53"/>
      <c r="I7" s="53"/>
      <c r="J7" s="53"/>
      <c r="K7" s="53"/>
      <c r="L7" s="53">
        <v>199</v>
      </c>
      <c r="M7" s="53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55">
        <f>SUM(D9:D14)</f>
        <v>1789</v>
      </c>
      <c r="E15" s="55">
        <f t="shared" ref="E15:O15" si="0">SUM(E9:E14)</f>
        <v>5904.7199999999993</v>
      </c>
      <c r="F15" s="55">
        <f t="shared" si="0"/>
        <v>5300</v>
      </c>
      <c r="G15" s="55">
        <f t="shared" si="0"/>
        <v>2992.27</v>
      </c>
      <c r="H15" s="55">
        <f t="shared" si="0"/>
        <v>0</v>
      </c>
      <c r="I15" s="55">
        <f t="shared" si="0"/>
        <v>3328.41</v>
      </c>
      <c r="J15" s="55">
        <f t="shared" si="0"/>
        <v>0</v>
      </c>
      <c r="K15" s="55">
        <f t="shared" si="0"/>
        <v>0</v>
      </c>
      <c r="L15" s="55">
        <f t="shared" si="0"/>
        <v>1176</v>
      </c>
      <c r="M15" s="55">
        <f t="shared" si="0"/>
        <v>6703.0599999999995</v>
      </c>
      <c r="N15" s="55">
        <f t="shared" si="0"/>
        <v>4740</v>
      </c>
      <c r="O15" s="55">
        <f t="shared" si="0"/>
        <v>2832</v>
      </c>
      <c r="P15" s="55">
        <f>SUM(D15:O15)</f>
        <v>34765.46</v>
      </c>
      <c r="Q15" s="55"/>
      <c r="R15" s="55"/>
      <c r="S15" s="55"/>
      <c r="T15" s="55"/>
      <c r="U15" s="5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4" t="s">
        <v>108</v>
      </c>
      <c r="T16" s="29"/>
      <c r="U16" s="55">
        <f>P15+U15</f>
        <v>36283.159999999996</v>
      </c>
      <c r="V16" s="29"/>
      <c r="W16" s="29"/>
    </row>
    <row r="17" spans="3:23" x14ac:dyDescent="0.25">
      <c r="C17" s="44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5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4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5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5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5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H23" sqref="H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M21" sqref="M21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workbookViewId="0">
      <selection activeCell="K5" sqref="K5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5" spans="3:21" x14ac:dyDescent="0.25">
      <c r="J5" t="s">
        <v>96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BC6D-E01B-4A7C-8AC7-4A5E6784042B}">
  <dimension ref="C4:U18"/>
  <sheetViews>
    <sheetView workbookViewId="0">
      <selection activeCell="C4" sqref="C4:U18"/>
    </sheetView>
  </sheetViews>
  <sheetFormatPr defaultRowHeight="13.2" x14ac:dyDescent="0.25"/>
  <cols>
    <col min="5" max="5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351.95</v>
      </c>
      <c r="J8" s="26">
        <v>436.58</v>
      </c>
      <c r="K8" s="26"/>
      <c r="L8" s="26"/>
      <c r="M8" s="26">
        <v>3233.7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63.35</v>
      </c>
      <c r="J9" s="26">
        <v>78.58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5898.7</v>
      </c>
      <c r="J10" s="26">
        <v>2783.46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489</v>
      </c>
      <c r="E18" s="30">
        <f t="shared" ref="E18:O18" si="0">SUM(E8:E17)</f>
        <v>6895.92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6314</v>
      </c>
      <c r="J18" s="30">
        <f t="shared" si="0"/>
        <v>3298.62</v>
      </c>
      <c r="K18" s="30">
        <f t="shared" si="0"/>
        <v>0</v>
      </c>
      <c r="L18" s="30">
        <f>SUM(L8:L17)</f>
        <v>0</v>
      </c>
      <c r="M18" s="30">
        <f t="shared" si="0"/>
        <v>3233.7</v>
      </c>
      <c r="N18" s="30">
        <f t="shared" si="0"/>
        <v>0</v>
      </c>
      <c r="O18" s="30">
        <f t="shared" si="0"/>
        <v>0</v>
      </c>
      <c r="P18" s="30">
        <f>SUM(D18:O18)</f>
        <v>20231.240000000002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C445-8BAC-422C-AD4B-84659E47811F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283.18</v>
      </c>
      <c r="J8" s="26">
        <v>399.46</v>
      </c>
      <c r="K8" s="26"/>
      <c r="L8" s="26"/>
      <c r="M8" s="26">
        <v>3562.11</v>
      </c>
      <c r="N8" s="26"/>
      <c r="O8" s="26">
        <v>5369</v>
      </c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743.4</v>
      </c>
      <c r="F9" s="26"/>
      <c r="G9" s="26"/>
      <c r="H9" s="26"/>
      <c r="I9" s="26">
        <v>50.97</v>
      </c>
      <c r="J9" s="26">
        <v>71.900000000000006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132</v>
      </c>
      <c r="F10" s="26"/>
      <c r="G10" s="26"/>
      <c r="H10" s="26"/>
      <c r="I10" s="26">
        <v>5967.47</v>
      </c>
      <c r="J10" s="26">
        <v>2820.58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1529</v>
      </c>
      <c r="E18" s="30">
        <f t="shared" ref="E18:O18" si="0">SUM(E8:E17)</f>
        <v>2071.92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6301.62</v>
      </c>
      <c r="J18" s="30">
        <f t="shared" si="0"/>
        <v>3291.94</v>
      </c>
      <c r="K18" s="30">
        <f t="shared" si="0"/>
        <v>0</v>
      </c>
      <c r="L18" s="30">
        <f>SUM(L8:L17)</f>
        <v>0</v>
      </c>
      <c r="M18" s="30">
        <f t="shared" si="0"/>
        <v>3562.11</v>
      </c>
      <c r="N18" s="30">
        <f t="shared" si="0"/>
        <v>0</v>
      </c>
      <c r="O18" s="30">
        <f t="shared" si="0"/>
        <v>5369</v>
      </c>
      <c r="P18" s="30">
        <f>SUM(D18:O18)</f>
        <v>22125.59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DA3D-2842-4170-B985-40F7A25C3A89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213.61</v>
      </c>
      <c r="J8" s="26">
        <v>147.47999999999999</v>
      </c>
      <c r="K8" s="26">
        <v>361.85</v>
      </c>
      <c r="L8" s="26"/>
      <c r="M8" s="26">
        <v>4142.53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38.450000000000003</v>
      </c>
      <c r="J9" s="26">
        <v>26.55</v>
      </c>
      <c r="K9" s="26">
        <v>65.13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-2</v>
      </c>
      <c r="F10" s="26"/>
      <c r="G10" s="26"/>
      <c r="H10" s="26"/>
      <c r="I10" s="26">
        <v>6037.04</v>
      </c>
      <c r="J10" s="26">
        <v>1978.18</v>
      </c>
      <c r="K10" s="26">
        <v>2858.19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359</v>
      </c>
      <c r="E18" s="30">
        <f t="shared" ref="E18:O18" si="0">SUM(E8:E17)</f>
        <v>1937.92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6289.1</v>
      </c>
      <c r="J18" s="30">
        <f t="shared" si="0"/>
        <v>2152.21</v>
      </c>
      <c r="K18" s="30">
        <f t="shared" si="0"/>
        <v>3285.17</v>
      </c>
      <c r="L18" s="30">
        <f>SUM(L8:L17)</f>
        <v>0</v>
      </c>
      <c r="M18" s="30">
        <f t="shared" si="0"/>
        <v>4142.53</v>
      </c>
      <c r="N18" s="30">
        <f t="shared" si="0"/>
        <v>0</v>
      </c>
      <c r="O18" s="30">
        <f t="shared" si="0"/>
        <v>0</v>
      </c>
      <c r="P18" s="30">
        <f>SUM(D18:O18)</f>
        <v>18165.93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0F52-B5F5-4DC9-85E7-324083DC42BF}">
  <dimension ref="D5:V19"/>
  <sheetViews>
    <sheetView topLeftCell="A4" workbookViewId="0">
      <selection activeCell="S24" sqref="S24"/>
    </sheetView>
  </sheetViews>
  <sheetFormatPr defaultRowHeight="13.2" x14ac:dyDescent="0.25"/>
  <cols>
    <col min="4" max="4" width="7.21875" bestFit="1" customWidth="1"/>
    <col min="5" max="5" width="7.5546875" bestFit="1" customWidth="1"/>
    <col min="6" max="6" width="8.109375" bestFit="1" customWidth="1"/>
    <col min="7" max="7" width="6.21875" bestFit="1" customWidth="1"/>
    <col min="8" max="8" width="7.21875" bestFit="1" customWidth="1"/>
    <col min="9" max="9" width="7.6640625" customWidth="1"/>
    <col min="10" max="12" width="7.5546875" bestFit="1" customWidth="1"/>
    <col min="13" max="13" width="9.6640625" bestFit="1" customWidth="1"/>
    <col min="14" max="14" width="7.5546875" bestFit="1" customWidth="1"/>
    <col min="15" max="15" width="9.21875" bestFit="1" customWidth="1"/>
    <col min="16" max="16" width="8.33203125" bestFit="1" customWidth="1"/>
    <col min="17" max="17" width="8.5546875" bestFit="1" customWidth="1"/>
    <col min="20" max="20" width="8.33203125" bestFit="1" customWidth="1"/>
    <col min="21" max="21" width="7.33203125" bestFit="1" customWidth="1"/>
    <col min="22" max="22" width="5.6640625" bestFit="1" customWidth="1"/>
  </cols>
  <sheetData>
    <row r="5" spans="4:22" x14ac:dyDescent="0.25">
      <c r="D5" t="s">
        <v>95</v>
      </c>
      <c r="T5" t="s">
        <v>60</v>
      </c>
    </row>
    <row r="7" spans="4:22" x14ac:dyDescent="0.25">
      <c r="D7" t="s">
        <v>97</v>
      </c>
      <c r="E7" t="s">
        <v>65</v>
      </c>
      <c r="F7" t="s">
        <v>46</v>
      </c>
      <c r="G7" t="s">
        <v>86</v>
      </c>
      <c r="H7" t="s">
        <v>36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87</v>
      </c>
      <c r="O7" t="s">
        <v>97</v>
      </c>
      <c r="P7" t="s">
        <v>114</v>
      </c>
      <c r="Q7" t="s">
        <v>10</v>
      </c>
      <c r="T7" t="s">
        <v>96</v>
      </c>
      <c r="U7" t="s">
        <v>67</v>
      </c>
      <c r="V7" t="s">
        <v>39</v>
      </c>
    </row>
    <row r="8" spans="4:22" x14ac:dyDescent="0.25">
      <c r="D8" s="29"/>
      <c r="E8" s="29"/>
      <c r="F8" s="29"/>
      <c r="G8" s="29"/>
      <c r="H8" s="29"/>
      <c r="I8" s="29"/>
      <c r="J8" s="57"/>
      <c r="K8" s="57"/>
      <c r="L8" s="57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4:22" x14ac:dyDescent="0.25">
      <c r="D9" s="29"/>
      <c r="E9" s="26">
        <v>1196.52</v>
      </c>
      <c r="F9" s="26">
        <v>130</v>
      </c>
      <c r="G9" s="26"/>
      <c r="H9" s="26"/>
      <c r="I9" s="26">
        <v>323.75</v>
      </c>
      <c r="J9" s="26">
        <v>460.08</v>
      </c>
      <c r="K9" s="26">
        <v>143.22999999999999</v>
      </c>
      <c r="L9" s="26">
        <v>467.36</v>
      </c>
      <c r="M9" s="26">
        <v>119.69</v>
      </c>
      <c r="N9" s="26">
        <v>1515</v>
      </c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>
        <v>5625.06</v>
      </c>
      <c r="F10" s="26">
        <v>99</v>
      </c>
      <c r="G10" s="26"/>
      <c r="H10" s="26"/>
      <c r="I10" s="26">
        <v>58.28</v>
      </c>
      <c r="J10" s="26">
        <v>82.81</v>
      </c>
      <c r="K10" s="26">
        <v>25.78</v>
      </c>
      <c r="L10" s="26">
        <v>84.13</v>
      </c>
      <c r="M10" s="26">
        <v>21.54</v>
      </c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6">
        <v>743.4</v>
      </c>
      <c r="F11" s="26">
        <v>130</v>
      </c>
      <c r="G11" s="26"/>
      <c r="H11" s="26"/>
      <c r="I11" s="26">
        <v>2896.29</v>
      </c>
      <c r="J11" s="26">
        <v>6388.23</v>
      </c>
      <c r="K11" s="26">
        <v>6107.42</v>
      </c>
      <c r="L11" s="26">
        <v>6489.23</v>
      </c>
      <c r="M11" s="26">
        <v>2005.97</v>
      </c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6"/>
      <c r="F12" s="26">
        <v>130</v>
      </c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6">
        <v>99</v>
      </c>
      <c r="G13" s="26"/>
      <c r="H13" s="26"/>
      <c r="I13" s="26"/>
      <c r="J13" s="2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4:22" x14ac:dyDescent="0.25">
      <c r="D14" s="29"/>
      <c r="E14" s="27"/>
      <c r="F14" s="26">
        <v>17.82</v>
      </c>
      <c r="G14" s="26"/>
      <c r="H14" s="26"/>
      <c r="I14" s="26"/>
      <c r="J14" s="2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4:22" x14ac:dyDescent="0.25">
      <c r="D15" s="29"/>
      <c r="E15" s="27"/>
      <c r="F15" s="27">
        <v>-100</v>
      </c>
      <c r="G15" s="27"/>
      <c r="H15" s="27"/>
      <c r="I15" s="27"/>
      <c r="J15" s="29"/>
      <c r="K15" s="27"/>
      <c r="L15" s="27"/>
      <c r="M15" s="27"/>
      <c r="N15" s="27"/>
      <c r="O15" s="27">
        <v>-39364</v>
      </c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4:22" x14ac:dyDescent="0.25"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4:22" x14ac:dyDescent="0.25">
      <c r="D19" s="29"/>
      <c r="E19" s="30">
        <f>SUM(E9:E18)</f>
        <v>7564.98</v>
      </c>
      <c r="F19" s="30">
        <f t="shared" ref="F19:P19" si="0">SUM(F9:F18)</f>
        <v>505.82000000000005</v>
      </c>
      <c r="G19" s="30">
        <f t="shared" si="0"/>
        <v>0</v>
      </c>
      <c r="H19" s="30">
        <f>SUM(H9:H18)</f>
        <v>0</v>
      </c>
      <c r="I19" s="30">
        <f t="shared" si="0"/>
        <v>3278.3199999999997</v>
      </c>
      <c r="J19" s="30">
        <f t="shared" si="0"/>
        <v>6931.12</v>
      </c>
      <c r="K19" s="30">
        <f t="shared" si="0"/>
        <v>6276.43</v>
      </c>
      <c r="L19" s="30">
        <f t="shared" si="0"/>
        <v>7040.7199999999993</v>
      </c>
      <c r="M19" s="30">
        <f>SUM(M9:M18)</f>
        <v>2147.1999999999998</v>
      </c>
      <c r="N19" s="30">
        <f t="shared" si="0"/>
        <v>1515</v>
      </c>
      <c r="O19" s="30">
        <f t="shared" si="0"/>
        <v>-39364</v>
      </c>
      <c r="P19" s="30">
        <f t="shared" si="0"/>
        <v>0</v>
      </c>
      <c r="Q19" s="30">
        <f>SUM(E19:P19)</f>
        <v>-4104.4100000000035</v>
      </c>
      <c r="R19" s="30"/>
      <c r="S19" s="30"/>
      <c r="T19" s="30"/>
      <c r="U19" s="30"/>
      <c r="V19" s="30">
        <f>SUM(V9:V18)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702D-B861-46DB-8ED9-BE1741239713}">
  <dimension ref="C5:U28"/>
  <sheetViews>
    <sheetView workbookViewId="0">
      <selection activeCell="C5" sqref="C5:U19"/>
    </sheetView>
  </sheetViews>
  <sheetFormatPr defaultRowHeight="13.2" x14ac:dyDescent="0.25"/>
  <cols>
    <col min="3" max="3" width="7.21875" bestFit="1" customWidth="1"/>
    <col min="4" max="4" width="7.5546875" bestFit="1" customWidth="1"/>
    <col min="5" max="5" width="8.109375" bestFit="1" customWidth="1"/>
    <col min="6" max="6" width="8.5546875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4" width="7.5546875" bestFit="1" customWidth="1"/>
    <col min="15" max="15" width="8.3320312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99</v>
      </c>
      <c r="E9" s="26">
        <v>130</v>
      </c>
      <c r="F9" s="26">
        <v>26613.07</v>
      </c>
      <c r="G9" s="26"/>
      <c r="H9" s="26"/>
      <c r="I9" s="26">
        <v>385.61</v>
      </c>
      <c r="J9" s="26">
        <v>72.05</v>
      </c>
      <c r="K9" s="26">
        <v>391.71</v>
      </c>
      <c r="L9" s="26">
        <v>-460.08</v>
      </c>
      <c r="M9" s="26">
        <v>3615.37</v>
      </c>
      <c r="N9" s="26">
        <v>96.3</v>
      </c>
      <c r="O9" s="26">
        <v>285.13</v>
      </c>
      <c r="P9" s="26"/>
      <c r="Q9" s="26"/>
      <c r="R9" s="26"/>
      <c r="S9" s="26"/>
      <c r="T9" s="26"/>
      <c r="U9" s="26"/>
    </row>
    <row r="10" spans="3:21" x14ac:dyDescent="0.25">
      <c r="C10" s="29"/>
      <c r="D10" s="26">
        <v>5699.4</v>
      </c>
      <c r="E10" s="26">
        <v>1196.52</v>
      </c>
      <c r="F10" s="26"/>
      <c r="G10" s="26"/>
      <c r="H10" s="26"/>
      <c r="I10" s="26">
        <v>69.41</v>
      </c>
      <c r="J10" s="26">
        <v>12.97</v>
      </c>
      <c r="K10" s="26">
        <v>70.510000000000005</v>
      </c>
      <c r="L10" s="26">
        <v>-82.81</v>
      </c>
      <c r="M10" s="26">
        <v>-42.15</v>
      </c>
      <c r="N10" s="26">
        <v>17.329999999999998</v>
      </c>
      <c r="O10" s="26">
        <v>51.32</v>
      </c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1300</v>
      </c>
      <c r="F11" s="26"/>
      <c r="G11" s="26"/>
      <c r="H11" s="26"/>
      <c r="I11" s="26">
        <v>6462.7</v>
      </c>
      <c r="J11" s="26">
        <v>6178.4</v>
      </c>
      <c r="K11" s="26">
        <v>6564.88</v>
      </c>
      <c r="L11" s="26">
        <v>-385.61</v>
      </c>
      <c r="M11" s="26"/>
      <c r="N11" s="26">
        <v>2029.36</v>
      </c>
      <c r="O11" s="26">
        <v>2934.91</v>
      </c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>
        <v>-69.41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6541.7999999999993</v>
      </c>
      <c r="E19" s="30">
        <f t="shared" ref="E19:O19" si="0">SUM(E9:E18)</f>
        <v>2626.52</v>
      </c>
      <c r="F19" s="30">
        <f t="shared" si="0"/>
        <v>26613.07</v>
      </c>
      <c r="G19" s="30">
        <f>SUM(G9:G18)</f>
        <v>0</v>
      </c>
      <c r="H19" s="30">
        <f t="shared" si="0"/>
        <v>0</v>
      </c>
      <c r="I19" s="30">
        <f t="shared" si="0"/>
        <v>6917.7199999999993</v>
      </c>
      <c r="J19" s="30">
        <f t="shared" si="0"/>
        <v>6263.42</v>
      </c>
      <c r="K19" s="30">
        <f t="shared" si="0"/>
        <v>7027.1</v>
      </c>
      <c r="L19" s="30">
        <f>SUM(L9:L18)</f>
        <v>-997.91</v>
      </c>
      <c r="M19" s="30">
        <f t="shared" si="0"/>
        <v>3573.22</v>
      </c>
      <c r="N19" s="30">
        <f t="shared" si="0"/>
        <v>2142.9899999999998</v>
      </c>
      <c r="O19" s="30">
        <f t="shared" si="0"/>
        <v>3271.3599999999997</v>
      </c>
      <c r="P19" s="30">
        <f>SUM(D19:O19)</f>
        <v>63979.289999999994</v>
      </c>
      <c r="Q19" s="30"/>
      <c r="R19" s="30"/>
      <c r="S19" s="30"/>
      <c r="T19" s="30"/>
      <c r="U19" s="30">
        <f>SUM(U9:U18)</f>
        <v>0</v>
      </c>
    </row>
    <row r="24" spans="3:21" x14ac:dyDescent="0.25">
      <c r="P24" s="1"/>
    </row>
    <row r="25" spans="3:21" x14ac:dyDescent="0.25">
      <c r="P25" s="1">
        <v>63979.29</v>
      </c>
    </row>
    <row r="26" spans="3:21" x14ac:dyDescent="0.25">
      <c r="P26" s="1">
        <v>59874.879999999997</v>
      </c>
    </row>
    <row r="27" spans="3:21" x14ac:dyDescent="0.25">
      <c r="P27" s="1">
        <f>P25-P26</f>
        <v>4104.4100000000035</v>
      </c>
    </row>
    <row r="28" spans="3:21" x14ac:dyDescent="0.25">
      <c r="P2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E518-903B-4F77-A742-D691C13CE1C8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315.17</v>
      </c>
      <c r="J8" s="26">
        <v>72.64</v>
      </c>
      <c r="K8" s="26">
        <v>246</v>
      </c>
      <c r="L8" s="26">
        <v>590</v>
      </c>
      <c r="M8" s="26">
        <v>3836.85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5699.4</v>
      </c>
      <c r="E9" s="26">
        <v>1300</v>
      </c>
      <c r="F9" s="26"/>
      <c r="G9" s="26"/>
      <c r="H9" s="26"/>
      <c r="I9" s="26">
        <v>56.73</v>
      </c>
      <c r="J9" s="26">
        <v>13.08</v>
      </c>
      <c r="K9" s="26">
        <v>44.28</v>
      </c>
      <c r="L9" s="26">
        <v>-590</v>
      </c>
      <c r="M9" s="26">
        <v>3863.67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>
        <v>99</v>
      </c>
      <c r="F10" s="26"/>
      <c r="G10" s="26"/>
      <c r="H10" s="26"/>
      <c r="I10" s="26">
        <v>6641.42</v>
      </c>
      <c r="J10" s="26">
        <v>2053.02</v>
      </c>
      <c r="K10" s="26">
        <v>2974.04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-1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7638.32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7013.32</v>
      </c>
      <c r="J18" s="30">
        <f t="shared" si="0"/>
        <v>2138.7399999999998</v>
      </c>
      <c r="K18" s="30">
        <f t="shared" si="0"/>
        <v>3264.3199999999997</v>
      </c>
      <c r="L18" s="30">
        <f>SUM(L8:L17)</f>
        <v>0</v>
      </c>
      <c r="M18" s="30">
        <f t="shared" si="0"/>
        <v>7700.52</v>
      </c>
      <c r="N18" s="30">
        <f t="shared" si="0"/>
        <v>0</v>
      </c>
      <c r="O18" s="30">
        <f t="shared" si="0"/>
        <v>0</v>
      </c>
      <c r="P18" s="30">
        <f>SUM(D18:O18)</f>
        <v>29284.219999999998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9AE-5B1B-4D1B-98DC-DD79C3A4D157}">
  <dimension ref="C4:U18"/>
  <sheetViews>
    <sheetView workbookViewId="0">
      <selection activeCell="C4" sqref="C4:U18"/>
    </sheetView>
  </sheetViews>
  <sheetFormatPr defaultRowHeight="13.2" x14ac:dyDescent="0.25"/>
  <cols>
    <col min="4" max="4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48.71</v>
      </c>
      <c r="J8" s="26">
        <v>237.74</v>
      </c>
      <c r="K8" s="26">
        <v>206.34</v>
      </c>
      <c r="L8" s="26">
        <v>499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743.4</v>
      </c>
      <c r="E9" s="26">
        <v>99</v>
      </c>
      <c r="F9" s="26"/>
      <c r="G9" s="26"/>
      <c r="H9" s="26"/>
      <c r="I9" s="26">
        <v>8.77</v>
      </c>
      <c r="J9" s="26">
        <v>42.79</v>
      </c>
      <c r="K9" s="26">
        <v>37.14</v>
      </c>
      <c r="L9" s="26">
        <v>89.82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5752.5</v>
      </c>
      <c r="E10" s="26">
        <v>1300</v>
      </c>
      <c r="F10" s="26"/>
      <c r="G10" s="26"/>
      <c r="H10" s="26"/>
      <c r="I10" s="26">
        <v>2076.9499999999998</v>
      </c>
      <c r="J10" s="26">
        <v>6718.85</v>
      </c>
      <c r="K10" s="26">
        <v>3013.7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7692.42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2134.4299999999998</v>
      </c>
      <c r="J18" s="30">
        <f t="shared" si="0"/>
        <v>6999.38</v>
      </c>
      <c r="K18" s="30">
        <f t="shared" si="0"/>
        <v>3257.18</v>
      </c>
      <c r="L18" s="30">
        <f>SUM(L8:L17)</f>
        <v>588.81999999999994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22201.23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1038-F1E2-4DDF-9EEF-AB0EDC79B43F}">
  <dimension ref="C5:U19"/>
  <sheetViews>
    <sheetView workbookViewId="0">
      <selection activeCell="C5" sqref="C5:U19"/>
    </sheetView>
  </sheetViews>
  <sheetFormatPr defaultRowHeight="13.2" x14ac:dyDescent="0.25"/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159.41</v>
      </c>
      <c r="J9" s="26">
        <v>24.5</v>
      </c>
      <c r="K9" s="26">
        <v>166.16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1274.4000000000001</v>
      </c>
      <c r="F10" s="26"/>
      <c r="G10" s="26"/>
      <c r="H10" s="26"/>
      <c r="I10" s="26">
        <v>28.69</v>
      </c>
      <c r="J10" s="26">
        <v>4.41</v>
      </c>
      <c r="K10" s="26">
        <v>29.91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>
        <v>6075.1</v>
      </c>
      <c r="F11" s="26"/>
      <c r="G11" s="26"/>
      <c r="H11" s="26"/>
      <c r="I11" s="26">
        <v>6797.18</v>
      </c>
      <c r="J11" s="26">
        <v>2101.0700000000002</v>
      </c>
      <c r="K11" s="26">
        <v>3053.88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229</v>
      </c>
      <c r="E19" s="30">
        <f t="shared" ref="E19:O19" si="0">SUM(E9:E18)</f>
        <v>8546.02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6985.2800000000007</v>
      </c>
      <c r="J19" s="30">
        <f t="shared" si="0"/>
        <v>2129.98</v>
      </c>
      <c r="K19" s="30">
        <f t="shared" si="0"/>
        <v>3249.9500000000003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21140.230000000003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B2C-86D6-4969-BD1D-A905CE17B343}">
  <dimension ref="C5:U19"/>
  <sheetViews>
    <sheetView workbookViewId="0">
      <selection activeCell="C5" sqref="C5:U20"/>
    </sheetView>
  </sheetViews>
  <sheetFormatPr defaultRowHeight="13.2" x14ac:dyDescent="0.25"/>
  <cols>
    <col min="3" max="3" width="7.21875" bestFit="1" customWidth="1"/>
    <col min="4" max="4" width="6.5546875" bestFit="1" customWidth="1"/>
    <col min="5" max="5" width="8.109375" bestFit="1" customWidth="1"/>
    <col min="6" max="6" width="6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5" width="4.554687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80.17</v>
      </c>
      <c r="J9" s="26">
        <v>125.44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6199</v>
      </c>
      <c r="F10" s="26"/>
      <c r="G10" s="26"/>
      <c r="H10" s="26"/>
      <c r="I10" s="26">
        <v>14.43</v>
      </c>
      <c r="J10" s="26">
        <v>22.58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6195</v>
      </c>
      <c r="F11" s="26"/>
      <c r="G11" s="26"/>
      <c r="H11" s="26"/>
      <c r="I11" s="26">
        <v>6876.44</v>
      </c>
      <c r="J11" s="26">
        <v>3094.6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972.4</v>
      </c>
      <c r="E19" s="30">
        <f t="shared" ref="E19:O19" si="0">SUM(E9:E18)</f>
        <v>13590.52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6971.04</v>
      </c>
      <c r="J19" s="30">
        <f t="shared" si="0"/>
        <v>3242.62</v>
      </c>
      <c r="K19" s="30">
        <f t="shared" si="0"/>
        <v>0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24776.579999999998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3B0D-19C8-4A43-AB71-C124A3EA5837}">
  <dimension ref="C5:U19"/>
  <sheetViews>
    <sheetView workbookViewId="0">
      <selection activeCell="C7" sqref="C7:U19"/>
    </sheetView>
  </sheetViews>
  <sheetFormatPr defaultRowHeight="13.2" x14ac:dyDescent="0.25"/>
  <cols>
    <col min="4" max="4" width="9.554687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84.18</v>
      </c>
      <c r="J9" s="26"/>
      <c r="K9" s="26"/>
      <c r="L9" s="26"/>
      <c r="M9" s="26">
        <v>3825.82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/>
      <c r="F10" s="26"/>
      <c r="G10" s="26"/>
      <c r="H10" s="26"/>
      <c r="I10" s="26">
        <v>15.15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/>
      <c r="F11" s="26"/>
      <c r="G11" s="26"/>
      <c r="H11" s="26"/>
      <c r="I11" s="26">
        <v>3135.86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>
        <v>16322.83</v>
      </c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17295.23</v>
      </c>
      <c r="E19" s="30">
        <f t="shared" ref="E19:O19" si="0">SUM(E9:E18)</f>
        <v>1196.52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3235.19</v>
      </c>
      <c r="J19" s="30">
        <f t="shared" si="0"/>
        <v>0</v>
      </c>
      <c r="K19" s="30">
        <f t="shared" si="0"/>
        <v>0</v>
      </c>
      <c r="L19" s="30">
        <f>SUM(L9:L18)</f>
        <v>0</v>
      </c>
      <c r="M19" s="30">
        <f t="shared" si="0"/>
        <v>3825.82</v>
      </c>
      <c r="N19" s="30">
        <f t="shared" si="0"/>
        <v>0</v>
      </c>
      <c r="O19" s="30">
        <f t="shared" si="0"/>
        <v>0</v>
      </c>
      <c r="P19" s="30">
        <f>SUM(D19:O19)</f>
        <v>25552.76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89F10-949A-4248-8824-AB270D593C8D}">
  <dimension ref="C6:U18"/>
  <sheetViews>
    <sheetView workbookViewId="0">
      <selection activeCell="C6" sqref="C6:U18"/>
    </sheetView>
  </sheetViews>
  <sheetFormatPr defaultRowHeight="13.2" x14ac:dyDescent="0.25"/>
  <sheetData>
    <row r="6" spans="3:21" x14ac:dyDescent="0.25">
      <c r="C6" s="58" t="s">
        <v>97</v>
      </c>
      <c r="D6" s="58" t="s">
        <v>65</v>
      </c>
      <c r="E6" s="58" t="s">
        <v>46</v>
      </c>
      <c r="F6" s="58" t="s">
        <v>116</v>
      </c>
      <c r="G6" s="58" t="s">
        <v>36</v>
      </c>
      <c r="H6" s="58" t="s">
        <v>96</v>
      </c>
      <c r="I6" s="58" t="s">
        <v>54</v>
      </c>
      <c r="J6" s="58" t="s">
        <v>54</v>
      </c>
      <c r="K6" s="58" t="s">
        <v>54</v>
      </c>
      <c r="L6" s="58" t="s">
        <v>0</v>
      </c>
      <c r="M6" s="58" t="s">
        <v>87</v>
      </c>
      <c r="N6" s="58" t="s">
        <v>54</v>
      </c>
      <c r="O6" s="58" t="s">
        <v>54</v>
      </c>
      <c r="P6" s="58" t="s">
        <v>10</v>
      </c>
      <c r="Q6" s="58"/>
      <c r="R6" s="58"/>
      <c r="S6" s="58" t="s">
        <v>96</v>
      </c>
      <c r="T6" s="58" t="s">
        <v>67</v>
      </c>
      <c r="U6" s="29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1196.52</v>
      </c>
      <c r="F8" s="26">
        <v>37189</v>
      </c>
      <c r="G8" s="26"/>
      <c r="H8" s="26"/>
      <c r="I8" s="26">
        <v>42.37</v>
      </c>
      <c r="J8" s="26"/>
      <c r="K8" s="26"/>
      <c r="L8" s="26"/>
      <c r="M8" s="26">
        <v>4067.8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99</v>
      </c>
      <c r="E9" s="26"/>
      <c r="F9" s="26"/>
      <c r="G9" s="26"/>
      <c r="H9" s="26"/>
      <c r="I9" s="26">
        <v>7.63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6">
        <v>3177.65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6442.8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7415.2</v>
      </c>
      <c r="E18" s="30">
        <f t="shared" ref="E18:O18" si="0">SUM(E8:E17)</f>
        <v>1196.52</v>
      </c>
      <c r="F18" s="30">
        <f t="shared" si="0"/>
        <v>37189</v>
      </c>
      <c r="G18" s="30">
        <f>SUM(G8:G17)</f>
        <v>0</v>
      </c>
      <c r="H18" s="30">
        <f t="shared" si="0"/>
        <v>0</v>
      </c>
      <c r="I18" s="30">
        <f t="shared" si="0"/>
        <v>3227.65</v>
      </c>
      <c r="J18" s="30">
        <f t="shared" si="0"/>
        <v>0</v>
      </c>
      <c r="K18" s="30">
        <f t="shared" si="0"/>
        <v>0</v>
      </c>
      <c r="L18" s="30">
        <f>SUM(L8:L17)</f>
        <v>0</v>
      </c>
      <c r="M18" s="30">
        <f t="shared" si="0"/>
        <v>4067.8</v>
      </c>
      <c r="N18" s="30">
        <f t="shared" si="0"/>
        <v>0</v>
      </c>
      <c r="O18" s="30">
        <f t="shared" si="0"/>
        <v>0</v>
      </c>
      <c r="P18" s="30">
        <f>SUM(D18:O18)</f>
        <v>53096.170000000006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A3B-5A02-470D-B6BC-A9397577DD70}">
  <dimension ref="C5:U17"/>
  <sheetViews>
    <sheetView tabSelected="1" workbookViewId="0">
      <selection activeCell="P17" sqref="P17"/>
    </sheetView>
  </sheetViews>
  <sheetFormatPr defaultRowHeight="13.2" x14ac:dyDescent="0.25"/>
  <cols>
    <col min="4" max="4" width="9.5546875" bestFit="1" customWidth="1"/>
    <col min="16" max="16" width="11.33203125" customWidth="1"/>
  </cols>
  <sheetData>
    <row r="5" spans="3:21" x14ac:dyDescent="0.25">
      <c r="C5" s="58" t="s">
        <v>97</v>
      </c>
      <c r="D5" s="58" t="s">
        <v>65</v>
      </c>
      <c r="E5" s="58" t="s">
        <v>46</v>
      </c>
      <c r="F5" s="58" t="s">
        <v>116</v>
      </c>
      <c r="G5" s="58" t="s">
        <v>97</v>
      </c>
      <c r="H5" s="58" t="s">
        <v>96</v>
      </c>
      <c r="I5" s="58" t="s">
        <v>54</v>
      </c>
      <c r="J5" s="58" t="s">
        <v>54</v>
      </c>
      <c r="K5" s="58" t="s">
        <v>54</v>
      </c>
      <c r="L5" s="58" t="s">
        <v>0</v>
      </c>
      <c r="M5" s="58" t="s">
        <v>87</v>
      </c>
      <c r="N5" s="58" t="s">
        <v>54</v>
      </c>
      <c r="O5" s="58" t="s">
        <v>54</v>
      </c>
      <c r="P5" s="58" t="s">
        <v>10</v>
      </c>
      <c r="Q5" s="58"/>
      <c r="R5" s="58"/>
      <c r="S5" s="58" t="s">
        <v>96</v>
      </c>
      <c r="T5" s="58" t="s">
        <v>67</v>
      </c>
      <c r="U5" s="29" t="s">
        <v>39</v>
      </c>
    </row>
    <row r="6" spans="3:21" x14ac:dyDescent="0.25">
      <c r="C6" s="29"/>
      <c r="D6" s="29"/>
      <c r="E6" s="29"/>
      <c r="F6" s="29"/>
      <c r="G6" s="29"/>
      <c r="H6" s="29"/>
      <c r="I6" s="57"/>
      <c r="J6" s="57"/>
      <c r="K6" s="57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130</v>
      </c>
      <c r="E7" s="26">
        <v>6199</v>
      </c>
      <c r="F7" s="26">
        <v>31490</v>
      </c>
      <c r="G7" s="26">
        <v>707.56</v>
      </c>
      <c r="H7" s="26"/>
      <c r="I7" s="26"/>
      <c r="J7" s="26"/>
      <c r="K7" s="26"/>
      <c r="L7" s="26"/>
      <c r="M7" s="26">
        <v>3108.93</v>
      </c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1300</v>
      </c>
      <c r="E8" s="26">
        <v>1196.52</v>
      </c>
      <c r="F8" s="26"/>
      <c r="G8" s="26">
        <v>274</v>
      </c>
      <c r="H8" s="26"/>
      <c r="I8" s="26"/>
      <c r="J8" s="26"/>
      <c r="K8" s="26"/>
      <c r="L8" s="26"/>
      <c r="M8" s="26">
        <v>2753.93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822.4</v>
      </c>
      <c r="E9" s="26">
        <v>6674.61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2995.8</v>
      </c>
      <c r="E17" s="30">
        <f t="shared" ref="E17:O17" si="0">SUM(E7:E16)</f>
        <v>14070.130000000001</v>
      </c>
      <c r="F17" s="30">
        <f t="shared" si="0"/>
        <v>31490</v>
      </c>
      <c r="G17" s="30">
        <f>SUM(G7:G16)</f>
        <v>981.56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5862.86</v>
      </c>
      <c r="N17" s="30">
        <f t="shared" si="0"/>
        <v>0</v>
      </c>
      <c r="O17" s="30">
        <f t="shared" si="0"/>
        <v>0</v>
      </c>
      <c r="P17" s="30">
        <f>SUM(D17:O17)</f>
        <v>55400.35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59" t="s">
        <v>34</v>
      </c>
      <c r="F4" s="59"/>
      <c r="G4" s="59"/>
      <c r="H4" s="6" t="s">
        <v>36</v>
      </c>
      <c r="J4" s="59" t="s">
        <v>35</v>
      </c>
      <c r="K4" s="59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60" t="s">
        <v>43</v>
      </c>
      <c r="S5" s="60"/>
      <c r="T5" s="60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60" t="s">
        <v>45</v>
      </c>
      <c r="S14" s="60"/>
      <c r="T14" s="60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60" t="s">
        <v>48</v>
      </c>
      <c r="E3" s="60"/>
      <c r="I3" s="60" t="s">
        <v>49</v>
      </c>
      <c r="J3" s="60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60" t="s">
        <v>48</v>
      </c>
      <c r="E4" s="60"/>
      <c r="I4" s="60" t="s">
        <v>49</v>
      </c>
      <c r="J4" s="60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  <vt:lpstr>Oct21</vt:lpstr>
      <vt:lpstr>Nov21</vt:lpstr>
      <vt:lpstr>Dec21</vt:lpstr>
      <vt:lpstr>Jan22</vt:lpstr>
      <vt:lpstr>Feb 22</vt:lpstr>
      <vt:lpstr>Mar22</vt:lpstr>
      <vt:lpstr>Apl22</vt:lpstr>
      <vt:lpstr>May22</vt:lpstr>
      <vt:lpstr>June 22</vt:lpstr>
      <vt:lpstr>July 22</vt:lpstr>
      <vt:lpstr>Aug22</vt:lpstr>
      <vt:lpstr>Sep22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2018-05-02T07:38:04Z</dcterms:created>
  <dcterms:modified xsi:type="dcterms:W3CDTF">2022-10-25T10:35:37Z</dcterms:modified>
</cp:coreProperties>
</file>